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Escritorio/fINANCIERO2/Presupuesto/2 Para Transparencia Institucional 2025/Ejecución de presupuesto 2025/"/>
    </mc:Choice>
  </mc:AlternateContent>
  <xr:revisionPtr revIDLastSave="278" documentId="13_ncr:1_{7E0FABF2-91DA-4AD6-B559-5BE2D1D87641}" xr6:coauthVersionLast="47" xr6:coauthVersionMax="47" xr10:uidLastSave="{65CE3941-3132-4807-B7BF-DBB595EDE7B9}"/>
  <bookViews>
    <workbookView xWindow="-120" yWindow="-120" windowWidth="29040" windowHeight="15720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C83" i="2" s="1"/>
  <c r="B10" i="2"/>
  <c r="B83" i="2" s="1"/>
  <c r="L81" i="2"/>
  <c r="K81" i="2"/>
  <c r="L78" i="2"/>
  <c r="K78" i="2"/>
  <c r="L75" i="2"/>
  <c r="K75" i="2"/>
  <c r="L70" i="2"/>
  <c r="K70" i="2"/>
  <c r="L67" i="2"/>
  <c r="K67" i="2"/>
  <c r="L62" i="2"/>
  <c r="K62" i="2"/>
  <c r="L52" i="2"/>
  <c r="K52" i="2"/>
  <c r="L36" i="2"/>
  <c r="K36" i="2"/>
  <c r="K33" i="2"/>
  <c r="L26" i="2"/>
  <c r="K26" i="2"/>
  <c r="K24" i="2"/>
  <c r="L16" i="2"/>
  <c r="K16" i="2"/>
  <c r="L10" i="2"/>
  <c r="L83" i="2" s="1"/>
  <c r="K10" i="2"/>
  <c r="K83" i="2" s="1"/>
  <c r="I23" i="3"/>
  <c r="I32" i="3"/>
  <c r="N53" i="3"/>
  <c r="N54" i="3"/>
  <c r="N55" i="3"/>
  <c r="N56" i="3"/>
  <c r="N57" i="3"/>
  <c r="N58" i="3"/>
  <c r="N59" i="3"/>
  <c r="N60" i="3"/>
  <c r="N46" i="3"/>
  <c r="N47" i="3"/>
  <c r="N48" i="3"/>
  <c r="N49" i="3"/>
  <c r="N50" i="3"/>
  <c r="N37" i="3"/>
  <c r="N38" i="3"/>
  <c r="N39" i="3"/>
  <c r="N40" i="3"/>
  <c r="N41" i="3"/>
  <c r="N42" i="3"/>
  <c r="N43" i="3"/>
  <c r="N27" i="3"/>
  <c r="N28" i="3"/>
  <c r="N29" i="3"/>
  <c r="N30" i="3"/>
  <c r="N31" i="3"/>
  <c r="N32" i="3"/>
  <c r="N33" i="3"/>
  <c r="N34" i="3"/>
  <c r="N17" i="3"/>
  <c r="N18" i="3"/>
  <c r="N19" i="3"/>
  <c r="N20" i="3"/>
  <c r="N21" i="3"/>
  <c r="N22" i="3"/>
  <c r="N23" i="3"/>
  <c r="N24" i="3"/>
  <c r="N11" i="3"/>
  <c r="N12" i="3"/>
  <c r="N13" i="3"/>
  <c r="N14" i="3"/>
  <c r="J23" i="2"/>
  <c r="J81" i="2" l="1"/>
  <c r="J78" i="2"/>
  <c r="J75" i="2"/>
  <c r="J70" i="2"/>
  <c r="J67" i="2"/>
  <c r="J62" i="2"/>
  <c r="J52" i="2"/>
  <c r="J36" i="2"/>
  <c r="J26" i="2"/>
  <c r="J16" i="2"/>
  <c r="J10" i="2"/>
  <c r="J83" i="2" s="1"/>
  <c r="I81" i="2"/>
  <c r="I78" i="2"/>
  <c r="I75" i="2"/>
  <c r="I70" i="2"/>
  <c r="I67" i="2"/>
  <c r="I62" i="2"/>
  <c r="I52" i="2"/>
  <c r="I45" i="2"/>
  <c r="I36" i="2"/>
  <c r="I26" i="2"/>
  <c r="I16" i="2"/>
  <c r="I10" i="2"/>
  <c r="I83" i="2" s="1"/>
  <c r="H81" i="2"/>
  <c r="H78" i="2"/>
  <c r="H75" i="2"/>
  <c r="H70" i="2"/>
  <c r="H67" i="2"/>
  <c r="H62" i="2"/>
  <c r="H52" i="2"/>
  <c r="H36" i="2"/>
  <c r="H26" i="2"/>
  <c r="H16" i="2"/>
  <c r="H10" i="2"/>
  <c r="H83" i="2" s="1"/>
  <c r="F15" i="3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10" i="3"/>
  <c r="M83" i="2" l="1"/>
  <c r="H80" i="3" l="1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G82" i="3" l="1"/>
  <c r="H82" i="3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52" i="3"/>
  <c r="N45" i="3"/>
  <c r="N36" i="3"/>
  <c r="N16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<sst xmlns="http://schemas.openxmlformats.org/spreadsheetml/2006/main" count="283" uniqueCount="103">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</sst>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3" fontId="14" fillId="0" borderId="0" xfId="1" applyFont="1" applyFill="1" applyBorder="1" applyAlignment="1">
      <alignment horizontal="right"/>
    </xf>
    <xf numFmtId="43" fontId="14" fillId="0" borderId="0" xfId="1" applyFont="1" applyFill="1" applyBorder="1" applyAlignment="1"/>
    <xf numFmtId="43" fontId="15" fillId="0" borderId="0" xfId="1" applyFont="1" applyFill="1" applyBorder="1" applyAlignment="1"/>
    <xf numFmtId="167" fontId="16" fillId="0" borderId="0" xfId="0" applyNumberFormat="1" applyFont="1"/>
    <xf numFmtId="43" fontId="16" fillId="0" borderId="0" xfId="1" applyFont="1" applyFill="1" applyBorder="1" applyAlignment="1"/>
    <xf numFmtId="43" fontId="14" fillId="0" borderId="0" xfId="0" applyNumberFormat="1" applyFont="1"/>
    <xf numFmtId="43" fontId="16" fillId="0" borderId="0" xfId="0" applyNumberFormat="1" applyFont="1"/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3" fontId="11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topLeftCell="A74" zoomScale="145" zoomScaleNormal="145" workbookViewId="0">
      <selection activeCell="A80" sqref="A80"/>
    </sheetView>
  </sheetViews>
  <sheetFormatPr baseColWidth="10" defaultColWidth="11.42578125" defaultRowHeight="15" x14ac:dyDescent="0.25"/>
  <cols>
    <col min="1" max="1" width="71.42578125" bestFit="1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8" t="s">
        <v>0</v>
      </c>
      <c r="B1" s="59"/>
      <c r="C1" s="59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60" t="s">
        <v>1</v>
      </c>
      <c r="B2" s="61"/>
      <c r="C2" s="61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62">
        <v>2025</v>
      </c>
      <c r="B3" s="63"/>
      <c r="C3" s="63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64" t="s">
        <v>2</v>
      </c>
      <c r="B4" s="65"/>
      <c r="C4" s="65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64" t="s">
        <v>3</v>
      </c>
      <c r="B5" s="65"/>
      <c r="C5" s="65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55" t="s">
        <v>4</v>
      </c>
      <c r="B7" s="56" t="s">
        <v>5</v>
      </c>
      <c r="C7" s="56" t="s">
        <v>6</v>
      </c>
    </row>
    <row r="8" spans="1:13" ht="23.25" customHeight="1" x14ac:dyDescent="0.25">
      <c r="A8" s="55"/>
      <c r="B8" s="57"/>
      <c r="C8" s="57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404693602</v>
      </c>
      <c r="C10" s="34">
        <f>SUM(C11:C15)</f>
        <v>402693602</v>
      </c>
    </row>
    <row r="11" spans="1:13" x14ac:dyDescent="0.25">
      <c r="A11" s="4" t="s">
        <v>9</v>
      </c>
      <c r="B11" s="14">
        <v>296897333</v>
      </c>
      <c r="C11" s="35">
        <v>300097333</v>
      </c>
    </row>
    <row r="12" spans="1:13" x14ac:dyDescent="0.25">
      <c r="A12" s="4" t="s">
        <v>10</v>
      </c>
      <c r="B12" s="14">
        <v>63195666</v>
      </c>
      <c r="C12" s="35">
        <v>59995666</v>
      </c>
    </row>
    <row r="13" spans="1:13" x14ac:dyDescent="0.25">
      <c r="A13" s="4" t="s">
        <v>11</v>
      </c>
      <c r="B13" s="14">
        <v>0</v>
      </c>
      <c r="C13" s="35">
        <v>0</v>
      </c>
    </row>
    <row r="14" spans="1:13" x14ac:dyDescent="0.25">
      <c r="A14" s="4" t="s">
        <v>12</v>
      </c>
      <c r="B14" s="14">
        <v>4642328</v>
      </c>
      <c r="C14" s="35">
        <v>2642328</v>
      </c>
    </row>
    <row r="15" spans="1:13" x14ac:dyDescent="0.25">
      <c r="A15" s="4" t="s">
        <v>13</v>
      </c>
      <c r="B15" s="14">
        <v>39958275</v>
      </c>
      <c r="C15" s="14">
        <v>39958275</v>
      </c>
    </row>
    <row r="16" spans="1:13" x14ac:dyDescent="0.25">
      <c r="A16" s="3" t="s">
        <v>14</v>
      </c>
      <c r="B16" s="11">
        <f>SUM(B17:B25)</f>
        <v>128649001</v>
      </c>
      <c r="C16" s="34">
        <f>SUM(C17:C25)</f>
        <v>120214930</v>
      </c>
    </row>
    <row r="17" spans="1:3" x14ac:dyDescent="0.25">
      <c r="A17" s="4" t="s">
        <v>15</v>
      </c>
      <c r="B17" s="14">
        <v>42785000</v>
      </c>
      <c r="C17" s="14">
        <v>45085000</v>
      </c>
    </row>
    <row r="18" spans="1:3" x14ac:dyDescent="0.25">
      <c r="A18" s="4" t="s">
        <v>16</v>
      </c>
      <c r="B18" s="14">
        <v>5000000</v>
      </c>
      <c r="C18" s="14">
        <v>2188900</v>
      </c>
    </row>
    <row r="19" spans="1:3" x14ac:dyDescent="0.25">
      <c r="A19" s="4" t="s">
        <v>17</v>
      </c>
      <c r="B19" s="14">
        <v>6933667</v>
      </c>
      <c r="C19" s="14">
        <v>6933667</v>
      </c>
    </row>
    <row r="20" spans="1:3" x14ac:dyDescent="0.25">
      <c r="A20" s="4" t="s">
        <v>18</v>
      </c>
      <c r="B20" s="14">
        <v>1650000</v>
      </c>
      <c r="C20" s="14">
        <v>1417200</v>
      </c>
    </row>
    <row r="21" spans="1:3" x14ac:dyDescent="0.25">
      <c r="A21" s="4" t="s">
        <v>19</v>
      </c>
      <c r="B21" s="14">
        <v>37700000</v>
      </c>
      <c r="C21" s="14">
        <v>29832259</v>
      </c>
    </row>
    <row r="22" spans="1:3" x14ac:dyDescent="0.25">
      <c r="A22" s="4" t="s">
        <v>20</v>
      </c>
      <c r="B22" s="14">
        <v>8100000</v>
      </c>
      <c r="C22" s="14">
        <v>8100000</v>
      </c>
    </row>
    <row r="23" spans="1:3" ht="30" x14ac:dyDescent="0.25">
      <c r="A23" s="23" t="s">
        <v>21</v>
      </c>
      <c r="B23" s="14">
        <v>8182667</v>
      </c>
      <c r="C23" s="14">
        <v>8932037</v>
      </c>
    </row>
    <row r="24" spans="1:3" x14ac:dyDescent="0.25">
      <c r="A24" s="4" t="s">
        <v>22</v>
      </c>
      <c r="B24" s="14">
        <v>12097667</v>
      </c>
      <c r="C24" s="14">
        <v>12969267</v>
      </c>
    </row>
    <row r="25" spans="1:3" x14ac:dyDescent="0.25">
      <c r="A25" s="4" t="s">
        <v>23</v>
      </c>
      <c r="B25" s="14">
        <v>6200000</v>
      </c>
      <c r="C25" s="14">
        <v>4756600</v>
      </c>
    </row>
    <row r="26" spans="1:3" x14ac:dyDescent="0.25">
      <c r="A26" s="3" t="s">
        <v>24</v>
      </c>
      <c r="B26" s="11">
        <f>SUM(B27:B35)</f>
        <v>21561725</v>
      </c>
      <c r="C26" s="34">
        <f>SUM(C27:C35)</f>
        <v>18601836</v>
      </c>
    </row>
    <row r="27" spans="1:3" x14ac:dyDescent="0.25">
      <c r="A27" s="4" t="s">
        <v>25</v>
      </c>
      <c r="B27" s="14">
        <v>1600000</v>
      </c>
      <c r="C27" s="14">
        <v>1444500</v>
      </c>
    </row>
    <row r="28" spans="1:3" x14ac:dyDescent="0.25">
      <c r="A28" s="4" t="s">
        <v>26</v>
      </c>
      <c r="B28" s="14">
        <v>1200000</v>
      </c>
      <c r="C28" s="14">
        <v>51250</v>
      </c>
    </row>
    <row r="29" spans="1:3" x14ac:dyDescent="0.25">
      <c r="A29" s="4" t="s">
        <v>27</v>
      </c>
      <c r="B29" s="14">
        <v>1600000</v>
      </c>
      <c r="C29" s="14">
        <v>818040</v>
      </c>
    </row>
    <row r="30" spans="1:3" x14ac:dyDescent="0.25">
      <c r="A30" s="4" t="s">
        <v>28</v>
      </c>
      <c r="B30" s="14">
        <v>50000</v>
      </c>
      <c r="C30" s="14">
        <v>20283</v>
      </c>
    </row>
    <row r="31" spans="1:3" x14ac:dyDescent="0.25">
      <c r="A31" s="4" t="s">
        <v>29</v>
      </c>
      <c r="B31" s="14">
        <v>700000</v>
      </c>
      <c r="C31" s="14">
        <v>246401</v>
      </c>
    </row>
    <row r="32" spans="1:3" x14ac:dyDescent="0.25">
      <c r="A32" s="4" t="s">
        <v>30</v>
      </c>
      <c r="B32" s="14">
        <v>80000</v>
      </c>
      <c r="C32" s="14">
        <v>80000</v>
      </c>
    </row>
    <row r="33" spans="1:3" x14ac:dyDescent="0.25">
      <c r="A33" s="4" t="s">
        <v>31</v>
      </c>
      <c r="B33" s="14">
        <v>10720000</v>
      </c>
      <c r="C33" s="14">
        <v>10543000</v>
      </c>
    </row>
    <row r="34" spans="1:3" ht="30" x14ac:dyDescent="0.25">
      <c r="A34" s="23" t="s">
        <v>32</v>
      </c>
      <c r="B34" s="14">
        <v>0</v>
      </c>
      <c r="C34" s="14">
        <v>0</v>
      </c>
    </row>
    <row r="35" spans="1:3" x14ac:dyDescent="0.25">
      <c r="A35" s="4" t="s">
        <v>33</v>
      </c>
      <c r="B35" s="14">
        <v>5611725</v>
      </c>
      <c r="C35" s="14">
        <v>5398362</v>
      </c>
    </row>
    <row r="36" spans="1:3" x14ac:dyDescent="0.25">
      <c r="A36" s="3" t="s">
        <v>34</v>
      </c>
      <c r="B36" s="11">
        <f>SUM(B37:B44)</f>
        <v>2300000</v>
      </c>
      <c r="C36" s="34">
        <f>SUM(C37:C44)</f>
        <v>2300000</v>
      </c>
    </row>
    <row r="37" spans="1:3" x14ac:dyDescent="0.25">
      <c r="A37" s="4" t="s">
        <v>35</v>
      </c>
      <c r="B37" s="14">
        <v>2300000</v>
      </c>
      <c r="C37" s="14">
        <v>2300000</v>
      </c>
    </row>
    <row r="38" spans="1:3" x14ac:dyDescent="0.25">
      <c r="A38" s="4" t="s">
        <v>36</v>
      </c>
      <c r="B38" s="14">
        <v>0</v>
      </c>
      <c r="C38" s="14">
        <v>0</v>
      </c>
    </row>
    <row r="39" spans="1:3" x14ac:dyDescent="0.25">
      <c r="A39" s="4" t="s">
        <v>37</v>
      </c>
      <c r="B39" s="14">
        <v>0</v>
      </c>
      <c r="C39" s="35">
        <v>0</v>
      </c>
    </row>
    <row r="40" spans="1:3" ht="30" x14ac:dyDescent="0.25">
      <c r="A40" s="23" t="s">
        <v>38</v>
      </c>
      <c r="B40" s="14">
        <v>0</v>
      </c>
      <c r="C40" s="35">
        <v>0</v>
      </c>
    </row>
    <row r="41" spans="1:3" ht="30" x14ac:dyDescent="0.25">
      <c r="A41" s="23" t="s">
        <v>39</v>
      </c>
      <c r="B41" s="14">
        <v>0</v>
      </c>
      <c r="C41" s="35">
        <v>0</v>
      </c>
    </row>
    <row r="42" spans="1:3" x14ac:dyDescent="0.25">
      <c r="A42" s="4" t="s">
        <v>40</v>
      </c>
      <c r="B42" s="14">
        <v>0</v>
      </c>
      <c r="C42" s="35">
        <v>0</v>
      </c>
    </row>
    <row r="43" spans="1:3" x14ac:dyDescent="0.25">
      <c r="A43" s="4" t="s">
        <v>41</v>
      </c>
      <c r="B43" s="14">
        <v>0</v>
      </c>
      <c r="C43" s="35">
        <v>0</v>
      </c>
    </row>
    <row r="44" spans="1:3" x14ac:dyDescent="0.25">
      <c r="A44" s="4" t="s">
        <v>42</v>
      </c>
      <c r="B44" s="14">
        <v>0</v>
      </c>
      <c r="C44" s="35">
        <v>0</v>
      </c>
    </row>
    <row r="45" spans="1:3" x14ac:dyDescent="0.25">
      <c r="A45" s="3" t="s">
        <v>43</v>
      </c>
      <c r="B45" s="11">
        <f>SUM(B46:B51)</f>
        <v>0</v>
      </c>
      <c r="C45" s="34">
        <f>SUM(C46:C51)</f>
        <v>0</v>
      </c>
    </row>
    <row r="46" spans="1:3" x14ac:dyDescent="0.25">
      <c r="A46" s="4" t="s">
        <v>44</v>
      </c>
      <c r="B46" s="14">
        <v>0</v>
      </c>
      <c r="C46" s="35">
        <v>0</v>
      </c>
    </row>
    <row r="47" spans="1:3" x14ac:dyDescent="0.25">
      <c r="A47" s="4" t="s">
        <v>45</v>
      </c>
      <c r="B47" s="14">
        <v>0</v>
      </c>
      <c r="C47" s="35">
        <v>0</v>
      </c>
    </row>
    <row r="48" spans="1:3" x14ac:dyDescent="0.25">
      <c r="A48" s="4" t="s">
        <v>46</v>
      </c>
      <c r="B48" s="14">
        <v>0</v>
      </c>
      <c r="C48" s="35">
        <v>0</v>
      </c>
    </row>
    <row r="49" spans="1:3" ht="30" x14ac:dyDescent="0.25">
      <c r="A49" s="23" t="s">
        <v>47</v>
      </c>
      <c r="B49" s="14">
        <v>0</v>
      </c>
      <c r="C49" s="35">
        <v>0</v>
      </c>
    </row>
    <row r="50" spans="1:3" x14ac:dyDescent="0.25">
      <c r="A50" s="4" t="s">
        <v>48</v>
      </c>
      <c r="B50" s="14">
        <v>0</v>
      </c>
      <c r="C50" s="35">
        <v>0</v>
      </c>
    </row>
    <row r="51" spans="1:3" x14ac:dyDescent="0.25">
      <c r="A51" s="4" t="s">
        <v>49</v>
      </c>
      <c r="B51" s="14">
        <v>0</v>
      </c>
      <c r="C51" s="35">
        <v>0</v>
      </c>
    </row>
    <row r="52" spans="1:3" x14ac:dyDescent="0.25">
      <c r="A52" s="3" t="s">
        <v>50</v>
      </c>
      <c r="B52" s="11">
        <f>SUM(B53:B61)</f>
        <v>8800000</v>
      </c>
      <c r="C52" s="34">
        <f>SUM(C53:C61)</f>
        <v>4180966</v>
      </c>
    </row>
    <row r="53" spans="1:3" x14ac:dyDescent="0.25">
      <c r="A53" s="4" t="s">
        <v>51</v>
      </c>
      <c r="B53" s="14">
        <v>5200000</v>
      </c>
      <c r="C53" s="14">
        <v>522585</v>
      </c>
    </row>
    <row r="54" spans="1:3" x14ac:dyDescent="0.25">
      <c r="A54" s="4" t="s">
        <v>52</v>
      </c>
      <c r="B54" s="14">
        <v>500000</v>
      </c>
      <c r="C54" s="14">
        <v>34381</v>
      </c>
    </row>
    <row r="55" spans="1:3" x14ac:dyDescent="0.25">
      <c r="A55" s="4" t="s">
        <v>53</v>
      </c>
      <c r="B55" s="14">
        <v>100000</v>
      </c>
      <c r="C55" s="14">
        <v>0</v>
      </c>
    </row>
    <row r="56" spans="1:3" x14ac:dyDescent="0.25">
      <c r="A56" s="4" t="s">
        <v>54</v>
      </c>
      <c r="B56" s="14">
        <v>2000000</v>
      </c>
      <c r="C56" s="14">
        <v>0</v>
      </c>
    </row>
    <row r="57" spans="1:3" x14ac:dyDescent="0.25">
      <c r="A57" s="4" t="s">
        <v>55</v>
      </c>
      <c r="B57" s="14">
        <v>800000</v>
      </c>
      <c r="C57" s="14">
        <v>641000</v>
      </c>
    </row>
    <row r="58" spans="1:3" x14ac:dyDescent="0.25">
      <c r="A58" s="4" t="s">
        <v>56</v>
      </c>
      <c r="B58" s="14">
        <v>200000</v>
      </c>
      <c r="C58" s="14">
        <v>0</v>
      </c>
    </row>
    <row r="59" spans="1:3" x14ac:dyDescent="0.25">
      <c r="A59" s="4" t="s">
        <v>57</v>
      </c>
      <c r="B59" s="14">
        <v>0</v>
      </c>
      <c r="C59" s="14">
        <v>0</v>
      </c>
    </row>
    <row r="60" spans="1:3" x14ac:dyDescent="0.25">
      <c r="A60" s="4" t="s">
        <v>58</v>
      </c>
      <c r="B60" s="14">
        <v>0</v>
      </c>
      <c r="C60" s="14">
        <v>2983000</v>
      </c>
    </row>
    <row r="61" spans="1:3" x14ac:dyDescent="0.25">
      <c r="A61" s="4" t="s">
        <v>59</v>
      </c>
      <c r="B61" s="14">
        <v>0</v>
      </c>
      <c r="C61" s="14">
        <v>0</v>
      </c>
    </row>
    <row r="62" spans="1:3" x14ac:dyDescent="0.25">
      <c r="A62" s="3" t="s">
        <v>60</v>
      </c>
      <c r="B62" s="11">
        <f>SUM(B63:B66)</f>
        <v>0</v>
      </c>
      <c r="C62" s="34">
        <f>SUM(C63:C66)</f>
        <v>0</v>
      </c>
    </row>
    <row r="63" spans="1:3" x14ac:dyDescent="0.25">
      <c r="A63" s="4" t="s">
        <v>61</v>
      </c>
      <c r="B63" s="14">
        <v>0</v>
      </c>
      <c r="C63" s="14">
        <v>0</v>
      </c>
    </row>
    <row r="64" spans="1:3" x14ac:dyDescent="0.25">
      <c r="A64" s="4" t="s">
        <v>62</v>
      </c>
      <c r="B64" s="14">
        <v>0</v>
      </c>
      <c r="C64" s="35">
        <v>0</v>
      </c>
    </row>
    <row r="65" spans="1:3" x14ac:dyDescent="0.25">
      <c r="A65" s="4" t="s">
        <v>63</v>
      </c>
      <c r="B65" s="14">
        <v>0</v>
      </c>
      <c r="C65" s="35">
        <v>0</v>
      </c>
    </row>
    <row r="66" spans="1:3" ht="27" customHeight="1" x14ac:dyDescent="0.25">
      <c r="A66" s="23" t="s">
        <v>64</v>
      </c>
      <c r="B66" s="14">
        <v>0</v>
      </c>
      <c r="C66" s="35">
        <v>0</v>
      </c>
    </row>
    <row r="67" spans="1:3" x14ac:dyDescent="0.25">
      <c r="A67" s="3" t="s">
        <v>65</v>
      </c>
      <c r="B67" s="11">
        <f>SUM(B68:B69)</f>
        <v>0</v>
      </c>
      <c r="C67" s="34">
        <f>SUM(C68:C69)</f>
        <v>0</v>
      </c>
    </row>
    <row r="68" spans="1:3" x14ac:dyDescent="0.25">
      <c r="A68" s="4" t="s">
        <v>66</v>
      </c>
      <c r="B68" s="14">
        <v>0</v>
      </c>
      <c r="C68" s="35">
        <v>0</v>
      </c>
    </row>
    <row r="69" spans="1:3" x14ac:dyDescent="0.25">
      <c r="A69" s="4" t="s">
        <v>67</v>
      </c>
      <c r="B69" s="14">
        <v>0</v>
      </c>
      <c r="C69" s="35">
        <v>0</v>
      </c>
    </row>
    <row r="70" spans="1:3" x14ac:dyDescent="0.25">
      <c r="A70" s="3" t="s">
        <v>68</v>
      </c>
      <c r="B70" s="11">
        <f>SUM(B71:B73)</f>
        <v>0</v>
      </c>
      <c r="C70" s="34">
        <f>SUM(C71:C73)</f>
        <v>0</v>
      </c>
    </row>
    <row r="71" spans="1:3" x14ac:dyDescent="0.25">
      <c r="A71" s="4" t="s">
        <v>69</v>
      </c>
      <c r="B71" s="14">
        <v>0</v>
      </c>
      <c r="C71" s="35">
        <v>0</v>
      </c>
    </row>
    <row r="72" spans="1:3" x14ac:dyDescent="0.25">
      <c r="A72" s="4" t="s">
        <v>70</v>
      </c>
      <c r="B72" s="14">
        <v>0</v>
      </c>
      <c r="C72" s="35">
        <v>0</v>
      </c>
    </row>
    <row r="73" spans="1:3" x14ac:dyDescent="0.25">
      <c r="A73" s="4" t="s">
        <v>71</v>
      </c>
      <c r="B73" s="14">
        <v>0</v>
      </c>
      <c r="C73" s="35">
        <v>0</v>
      </c>
    </row>
    <row r="74" spans="1:3" x14ac:dyDescent="0.25">
      <c r="A74" s="1" t="s">
        <v>72</v>
      </c>
      <c r="B74" s="13"/>
      <c r="C74" s="36"/>
    </row>
    <row r="75" spans="1:3" x14ac:dyDescent="0.25">
      <c r="A75" s="3" t="s">
        <v>73</v>
      </c>
      <c r="B75" s="11">
        <f>SUM(B76:B77)</f>
        <v>0</v>
      </c>
      <c r="C75" s="34">
        <f>SUM(C76:C77)</f>
        <v>0</v>
      </c>
    </row>
    <row r="76" spans="1:3" x14ac:dyDescent="0.25">
      <c r="A76" s="4" t="s">
        <v>74</v>
      </c>
      <c r="B76" s="14">
        <v>0</v>
      </c>
      <c r="C76" s="35">
        <v>0</v>
      </c>
    </row>
    <row r="77" spans="1:3" x14ac:dyDescent="0.25">
      <c r="A77" s="4" t="s">
        <v>75</v>
      </c>
      <c r="B77" s="14">
        <v>0</v>
      </c>
      <c r="C77" s="35">
        <v>0</v>
      </c>
    </row>
    <row r="78" spans="1:3" x14ac:dyDescent="0.25">
      <c r="A78" s="3" t="s">
        <v>76</v>
      </c>
      <c r="B78" s="11">
        <f>SUM(B79:B80)</f>
        <v>0</v>
      </c>
      <c r="C78" s="34">
        <f>SUM(C79:C80)</f>
        <v>0</v>
      </c>
    </row>
    <row r="79" spans="1:3" x14ac:dyDescent="0.25">
      <c r="A79" s="4" t="s">
        <v>77</v>
      </c>
      <c r="B79" s="14">
        <v>0</v>
      </c>
      <c r="C79" s="35">
        <v>0</v>
      </c>
    </row>
    <row r="80" spans="1:3" x14ac:dyDescent="0.25">
      <c r="A80" s="4" t="s">
        <v>78</v>
      </c>
      <c r="B80" s="14">
        <v>0</v>
      </c>
      <c r="C80" s="35">
        <v>0</v>
      </c>
    </row>
    <row r="81" spans="1:3" x14ac:dyDescent="0.25">
      <c r="A81" s="3" t="s">
        <v>79</v>
      </c>
      <c r="B81" s="11">
        <f>SUM(B82:B82)</f>
        <v>0</v>
      </c>
      <c r="C81" s="34">
        <f>SUM(C82:C82)</f>
        <v>0</v>
      </c>
    </row>
    <row r="82" spans="1:3" x14ac:dyDescent="0.25">
      <c r="A82" s="4" t="s">
        <v>80</v>
      </c>
      <c r="B82" s="14">
        <v>0</v>
      </c>
      <c r="C82" s="35">
        <v>0</v>
      </c>
    </row>
    <row r="83" spans="1:3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547991334</v>
      </c>
    </row>
    <row r="84" spans="1:3" x14ac:dyDescent="0.25">
      <c r="B84" s="14"/>
    </row>
    <row r="85" spans="1:3" ht="15.75" thickBot="1" x14ac:dyDescent="0.3">
      <c r="B85" s="12"/>
      <c r="C85" s="27"/>
    </row>
    <row r="86" spans="1:3" ht="26.25" customHeight="1" thickBot="1" x14ac:dyDescent="0.3">
      <c r="A86" s="22" t="s">
        <v>82</v>
      </c>
      <c r="B86" s="27"/>
      <c r="C86" s="27"/>
    </row>
    <row r="87" spans="1:3" ht="33.75" customHeight="1" thickBot="1" x14ac:dyDescent="0.3">
      <c r="A87" s="9" t="s">
        <v>83</v>
      </c>
    </row>
    <row r="88" spans="1:3" ht="75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755" bottom="0.34" header="0.16" footer="0.15748031496062992"/>
  <pageSetup scale="71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O79" activePane="bottomRight" state="frozen"/>
      <selection pane="topRight" activeCell="B1" sqref="B1"/>
      <selection pane="bottomLeft" activeCell="A9" sqref="A9"/>
      <selection pane="bottomRight" activeCell="P81" sqref="P81"/>
    </sheetView>
  </sheetViews>
  <sheetFormatPr baseColWidth="10" defaultColWidth="11.42578125" defaultRowHeight="15" x14ac:dyDescent="0.2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.75" x14ac:dyDescent="0.25">
      <c r="A3" s="62">
        <v>2025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64" t="s">
        <v>88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.7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16" s="16" customFormat="1" ht="25.5" customHeight="1" x14ac:dyDescent="0.25">
      <c r="A7" s="55" t="s">
        <v>4</v>
      </c>
      <c r="B7" s="56" t="s">
        <v>5</v>
      </c>
      <c r="C7" s="56" t="s">
        <v>6</v>
      </c>
      <c r="D7" s="66" t="s">
        <v>89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6" s="16" customFormat="1" x14ac:dyDescent="0.25">
      <c r="A8" s="55"/>
      <c r="B8" s="57"/>
      <c r="C8" s="57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404693602</v>
      </c>
      <c r="C10" s="34">
        <f>SUM(C11:C15)</f>
        <v>402693602</v>
      </c>
      <c r="D10" s="34">
        <f t="shared" ref="D10:J10" si="0">SUM(D11:D15)</f>
        <v>24933842.359999999</v>
      </c>
      <c r="E10" s="34">
        <f t="shared" si="0"/>
        <v>24683624.629999999</v>
      </c>
      <c r="F10" s="34">
        <f t="shared" si="0"/>
        <v>24894279.41</v>
      </c>
      <c r="G10" s="34">
        <f t="shared" si="0"/>
        <v>40937893.140000001</v>
      </c>
      <c r="H10" s="34">
        <f t="shared" si="0"/>
        <v>28435231.460000001</v>
      </c>
      <c r="I10" s="34">
        <f t="shared" si="0"/>
        <v>23704662.370000001</v>
      </c>
      <c r="J10" s="34">
        <f t="shared" si="0"/>
        <v>24280695.66</v>
      </c>
      <c r="K10" s="34">
        <f>SUM(K11:K15)</f>
        <v>22731877.479999997</v>
      </c>
      <c r="L10" s="34">
        <f>SUM(L11:L15)</f>
        <v>20426929.029999997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1">SUM(D10:O10)</f>
        <v>235029035.53999999</v>
      </c>
    </row>
    <row r="11" spans="1:16" x14ac:dyDescent="0.25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42">
        <v>20029750</v>
      </c>
      <c r="H11" s="44">
        <v>20444843.68</v>
      </c>
      <c r="I11" s="51">
        <v>19382750</v>
      </c>
      <c r="J11" s="51">
        <v>20017071.330000002</v>
      </c>
      <c r="K11" s="52">
        <v>18571622.099999998</v>
      </c>
      <c r="L11" s="41">
        <v>16852297.059999999</v>
      </c>
      <c r="M11" s="39">
        <v>0</v>
      </c>
      <c r="N11" s="39">
        <v>0</v>
      </c>
      <c r="O11" s="39">
        <v>0</v>
      </c>
      <c r="P11" s="27">
        <f t="shared" si="1"/>
        <v>176244267.60000002</v>
      </c>
    </row>
    <row r="12" spans="1:16" x14ac:dyDescent="0.25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42">
        <v>17861927.780000001</v>
      </c>
      <c r="H12" s="44">
        <v>5020586.1100000003</v>
      </c>
      <c r="I12" s="51">
        <v>1370000</v>
      </c>
      <c r="J12" s="51">
        <v>1370000</v>
      </c>
      <c r="K12" s="52">
        <v>1430000</v>
      </c>
      <c r="L12" s="41">
        <v>1239000</v>
      </c>
      <c r="M12" s="39">
        <v>0</v>
      </c>
      <c r="N12" s="39">
        <v>0</v>
      </c>
      <c r="O12" s="39">
        <v>0</v>
      </c>
      <c r="P12" s="27">
        <f t="shared" si="1"/>
        <v>32614513.890000001</v>
      </c>
    </row>
    <row r="13" spans="1:16" x14ac:dyDescent="0.25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1"/>
        <v>0</v>
      </c>
    </row>
    <row r="14" spans="1:16" x14ac:dyDescent="0.25">
      <c r="A14" s="4" t="s">
        <v>12</v>
      </c>
      <c r="B14" s="14">
        <v>4642328</v>
      </c>
      <c r="C14" s="35">
        <v>2642328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1"/>
        <v>0</v>
      </c>
    </row>
    <row r="15" spans="1:16" x14ac:dyDescent="0.25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42">
        <v>3046215.36</v>
      </c>
      <c r="H15" s="44">
        <v>2969801.67</v>
      </c>
      <c r="I15" s="51">
        <v>2951912.37</v>
      </c>
      <c r="J15" s="51">
        <v>2893624.3299999996</v>
      </c>
      <c r="K15" s="52">
        <v>2730255.3800000004</v>
      </c>
      <c r="L15" s="41">
        <v>2335631.9700000002</v>
      </c>
      <c r="M15" s="39">
        <v>0</v>
      </c>
      <c r="N15" s="39">
        <v>0</v>
      </c>
      <c r="O15" s="39">
        <v>0</v>
      </c>
      <c r="P15" s="27">
        <f t="shared" si="1"/>
        <v>26170254.049999997</v>
      </c>
    </row>
    <row r="16" spans="1:16" x14ac:dyDescent="0.25">
      <c r="A16" s="3" t="s">
        <v>14</v>
      </c>
      <c r="B16" s="11">
        <f>SUM(B17:B25)</f>
        <v>128649001</v>
      </c>
      <c r="C16" s="34">
        <f>SUM(C17:C25)</f>
        <v>120214930</v>
      </c>
      <c r="D16" s="34">
        <f t="shared" ref="D16:J16" si="2">SUM(D17:D25)</f>
        <v>4586979.78</v>
      </c>
      <c r="E16" s="34">
        <f t="shared" si="2"/>
        <v>6805966.7699999996</v>
      </c>
      <c r="F16" s="34">
        <f t="shared" si="2"/>
        <v>6258426.8100000005</v>
      </c>
      <c r="G16" s="34">
        <f t="shared" si="2"/>
        <v>7654456.2800000003</v>
      </c>
      <c r="H16" s="34">
        <f t="shared" si="2"/>
        <v>9719822.1596799996</v>
      </c>
      <c r="I16" s="34">
        <f t="shared" si="2"/>
        <v>10426526.6</v>
      </c>
      <c r="J16" s="34">
        <f t="shared" si="2"/>
        <v>7506541.790000001</v>
      </c>
      <c r="K16" s="34">
        <f>SUM(K17:K25)</f>
        <v>9706789.2100000009</v>
      </c>
      <c r="L16" s="34">
        <f>SUM(L17:L25)</f>
        <v>4578813.67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1"/>
        <v>67244323.069680005</v>
      </c>
    </row>
    <row r="17" spans="1:16" x14ac:dyDescent="0.25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42">
        <v>4048256.39</v>
      </c>
      <c r="H17" s="45">
        <v>2247090.6996800001</v>
      </c>
      <c r="I17" s="42">
        <v>5283529.88</v>
      </c>
      <c r="J17" s="42">
        <v>3817120.86</v>
      </c>
      <c r="K17" s="53">
        <v>4107388.76</v>
      </c>
      <c r="L17" s="41">
        <v>2386487.62</v>
      </c>
      <c r="M17" s="39">
        <v>0</v>
      </c>
      <c r="N17" s="39">
        <v>0</v>
      </c>
      <c r="O17" s="39">
        <v>0</v>
      </c>
      <c r="P17" s="27">
        <f t="shared" si="1"/>
        <v>34283749.599679999</v>
      </c>
    </row>
    <row r="18" spans="1:16" x14ac:dyDescent="0.25">
      <c r="A18" s="4" t="s">
        <v>16</v>
      </c>
      <c r="B18" s="14">
        <v>5000000</v>
      </c>
      <c r="C18" s="14">
        <v>2188900</v>
      </c>
      <c r="D18" s="35">
        <v>0</v>
      </c>
      <c r="E18" s="35">
        <v>0</v>
      </c>
      <c r="F18" s="41">
        <v>50000.01</v>
      </c>
      <c r="G18" s="35">
        <v>0</v>
      </c>
      <c r="H18" s="46">
        <v>33333.339999999997</v>
      </c>
      <c r="I18" s="41">
        <v>16666.669999999998</v>
      </c>
      <c r="J18" s="35">
        <v>0</v>
      </c>
      <c r="K18" s="35">
        <v>0</v>
      </c>
      <c r="L18" s="41">
        <v>50000.01</v>
      </c>
      <c r="M18" s="35">
        <v>0</v>
      </c>
      <c r="N18" s="35">
        <v>0</v>
      </c>
      <c r="O18" s="35">
        <v>0</v>
      </c>
      <c r="P18" s="27">
        <f t="shared" si="1"/>
        <v>150000.03</v>
      </c>
    </row>
    <row r="19" spans="1:16" x14ac:dyDescent="0.25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42">
        <v>348181.3</v>
      </c>
      <c r="H19" s="45">
        <v>493691.15</v>
      </c>
      <c r="I19" s="35">
        <v>0</v>
      </c>
      <c r="J19" s="42">
        <v>579616.30000000005</v>
      </c>
      <c r="K19" s="53">
        <v>155519</v>
      </c>
      <c r="L19" s="35">
        <v>0</v>
      </c>
      <c r="M19" s="35">
        <v>0</v>
      </c>
      <c r="N19" s="35">
        <v>0</v>
      </c>
      <c r="O19" s="35">
        <v>0</v>
      </c>
      <c r="P19" s="27">
        <f t="shared" si="1"/>
        <v>2250429.75</v>
      </c>
    </row>
    <row r="20" spans="1:16" x14ac:dyDescent="0.25">
      <c r="A20" s="4" t="s">
        <v>18</v>
      </c>
      <c r="B20" s="14">
        <v>1650000</v>
      </c>
      <c r="C20" s="14">
        <v>1417200</v>
      </c>
      <c r="D20" s="38">
        <v>0</v>
      </c>
      <c r="E20" s="27">
        <v>84148</v>
      </c>
      <c r="F20" s="42">
        <v>48585</v>
      </c>
      <c r="G20" s="42">
        <v>208543</v>
      </c>
      <c r="H20" s="47">
        <v>67585</v>
      </c>
      <c r="I20" s="42">
        <v>227489</v>
      </c>
      <c r="J20" s="42">
        <v>141284</v>
      </c>
      <c r="K20" s="54">
        <v>55740</v>
      </c>
      <c r="L20" s="42">
        <v>137357</v>
      </c>
      <c r="M20" s="39">
        <v>0</v>
      </c>
      <c r="N20" s="39">
        <v>0</v>
      </c>
      <c r="O20" s="39">
        <v>0</v>
      </c>
      <c r="P20" s="27">
        <f t="shared" si="1"/>
        <v>970731</v>
      </c>
    </row>
    <row r="21" spans="1:16" x14ac:dyDescent="0.25">
      <c r="A21" s="4" t="s">
        <v>19</v>
      </c>
      <c r="B21" s="14">
        <v>37700000</v>
      </c>
      <c r="C21" s="14">
        <v>29832259</v>
      </c>
      <c r="D21" s="42">
        <v>218211.26</v>
      </c>
      <c r="E21" s="39">
        <v>218211.26</v>
      </c>
      <c r="F21" s="43">
        <v>315281.65999999997</v>
      </c>
      <c r="G21" s="42">
        <v>739377.99</v>
      </c>
      <c r="H21" s="45">
        <v>2591023.0599999996</v>
      </c>
      <c r="I21" s="42">
        <v>3351085.8300000005</v>
      </c>
      <c r="J21" s="42">
        <v>1229595.24</v>
      </c>
      <c r="K21" s="54">
        <v>2931954.0700000003</v>
      </c>
      <c r="L21" s="41">
        <v>472929.03</v>
      </c>
      <c r="M21" s="39">
        <v>0</v>
      </c>
      <c r="N21" s="39">
        <v>0</v>
      </c>
      <c r="O21" s="39">
        <v>0</v>
      </c>
      <c r="P21" s="27">
        <f t="shared" si="1"/>
        <v>12067669.4</v>
      </c>
    </row>
    <row r="22" spans="1:16" x14ac:dyDescent="0.25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42">
        <v>281371.21999999997</v>
      </c>
      <c r="H22" s="48">
        <v>3028223.09</v>
      </c>
      <c r="I22" s="42">
        <v>325437.28000000003</v>
      </c>
      <c r="J22" s="42">
        <v>334908.68</v>
      </c>
      <c r="K22" s="53">
        <v>329799.7</v>
      </c>
      <c r="L22" s="41">
        <v>256358.99</v>
      </c>
      <c r="M22" s="35">
        <v>0</v>
      </c>
      <c r="N22" s="35">
        <v>0</v>
      </c>
      <c r="O22" s="35">
        <v>0</v>
      </c>
      <c r="P22" s="27">
        <f t="shared" si="1"/>
        <v>5376345.46</v>
      </c>
    </row>
    <row r="23" spans="1:16" x14ac:dyDescent="0.25">
      <c r="A23" s="4" t="s">
        <v>21</v>
      </c>
      <c r="B23" s="14">
        <v>8182667</v>
      </c>
      <c r="C23" s="14">
        <v>8932037</v>
      </c>
      <c r="D23" s="38">
        <v>0</v>
      </c>
      <c r="E23" s="35">
        <v>1838049.56</v>
      </c>
      <c r="F23" s="42">
        <v>240278.23</v>
      </c>
      <c r="G23" s="42">
        <v>1352648.31</v>
      </c>
      <c r="H23" s="49">
        <v>454653.3</v>
      </c>
      <c r="I23" s="42">
        <v>4130</v>
      </c>
      <c r="J23" s="42">
        <f>1135581.11-361257</f>
        <v>774324.1100000001</v>
      </c>
      <c r="K23" s="54">
        <v>1161705</v>
      </c>
      <c r="L23" s="41">
        <v>1261521.02</v>
      </c>
      <c r="M23" s="39">
        <v>0</v>
      </c>
      <c r="N23" s="39">
        <v>0</v>
      </c>
      <c r="O23" s="39">
        <v>0</v>
      </c>
      <c r="P23" s="27">
        <f t="shared" si="1"/>
        <v>7087309.5299999993</v>
      </c>
    </row>
    <row r="24" spans="1:16" x14ac:dyDescent="0.25">
      <c r="A24" s="4" t="s">
        <v>22</v>
      </c>
      <c r="B24" s="14">
        <v>12097667</v>
      </c>
      <c r="C24" s="14">
        <v>12969267</v>
      </c>
      <c r="D24" s="41">
        <v>198000</v>
      </c>
      <c r="E24" s="39">
        <v>230100</v>
      </c>
      <c r="F24" s="42">
        <v>3835</v>
      </c>
      <c r="G24" s="42">
        <v>64640.02</v>
      </c>
      <c r="H24" s="50">
        <v>330892</v>
      </c>
      <c r="I24" s="42">
        <v>675583.1</v>
      </c>
      <c r="J24" s="42">
        <v>147795.32</v>
      </c>
      <c r="K24" s="54">
        <f>414840.8+52824.16+73787.91</f>
        <v>541452.87</v>
      </c>
      <c r="L24" s="39">
        <v>0</v>
      </c>
      <c r="M24" s="39">
        <v>0</v>
      </c>
      <c r="N24" s="39">
        <v>0</v>
      </c>
      <c r="O24" s="39">
        <v>0</v>
      </c>
      <c r="P24" s="27">
        <f t="shared" si="1"/>
        <v>2192298.31</v>
      </c>
    </row>
    <row r="25" spans="1:16" x14ac:dyDescent="0.25">
      <c r="A25" s="4" t="s">
        <v>23</v>
      </c>
      <c r="B25" s="14">
        <v>6200000</v>
      </c>
      <c r="C25" s="14">
        <v>4756600</v>
      </c>
      <c r="D25" s="38">
        <v>0</v>
      </c>
      <c r="E25" s="39">
        <v>5900</v>
      </c>
      <c r="F25" s="42">
        <v>313229.49</v>
      </c>
      <c r="G25" s="42">
        <v>611438.05000000005</v>
      </c>
      <c r="H25" s="45">
        <v>473330.52</v>
      </c>
      <c r="I25" s="42">
        <v>542604.84000000008</v>
      </c>
      <c r="J25" s="42">
        <v>481897.28</v>
      </c>
      <c r="K25" s="53">
        <v>423229.81</v>
      </c>
      <c r="L25" s="41">
        <v>14160</v>
      </c>
      <c r="M25" s="39">
        <v>0</v>
      </c>
      <c r="N25" s="39">
        <v>0</v>
      </c>
      <c r="O25" s="39">
        <v>0</v>
      </c>
      <c r="P25" s="27">
        <f t="shared" si="1"/>
        <v>2865789.99</v>
      </c>
    </row>
    <row r="26" spans="1:16" x14ac:dyDescent="0.25">
      <c r="A26" s="3" t="s">
        <v>24</v>
      </c>
      <c r="B26" s="11">
        <f>SUM(B27:B35)</f>
        <v>21561725</v>
      </c>
      <c r="C26" s="34">
        <f>SUM(C27:C35)</f>
        <v>18601836</v>
      </c>
      <c r="D26" s="34">
        <f t="shared" ref="D26" si="3">SUM(D27:D35)</f>
        <v>0</v>
      </c>
      <c r="E26" s="34">
        <f t="shared" ref="E26:J26" si="4">SUM(E27:E35)</f>
        <v>624130.75</v>
      </c>
      <c r="F26" s="34">
        <f t="shared" si="4"/>
        <v>1230060.44</v>
      </c>
      <c r="G26" s="34">
        <f t="shared" si="4"/>
        <v>2184176.02</v>
      </c>
      <c r="H26" s="34">
        <f t="shared" si="4"/>
        <v>468211.19</v>
      </c>
      <c r="I26" s="34">
        <f t="shared" si="4"/>
        <v>1085375.8999999999</v>
      </c>
      <c r="J26" s="34">
        <f t="shared" si="4"/>
        <v>1075341.6099999999</v>
      </c>
      <c r="K26" s="34">
        <f>SUM(K27:K35)</f>
        <v>1938992.03</v>
      </c>
      <c r="L26" s="34">
        <f>SUM(L27:L35)</f>
        <v>1957590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1"/>
        <v>10563877.939999999</v>
      </c>
    </row>
    <row r="27" spans="1:16" x14ac:dyDescent="0.25">
      <c r="A27" s="4" t="s">
        <v>25</v>
      </c>
      <c r="B27" s="14">
        <v>1600000</v>
      </c>
      <c r="C27" s="14">
        <v>1444500</v>
      </c>
      <c r="D27" s="35">
        <v>0</v>
      </c>
      <c r="E27" s="35">
        <v>123535.75</v>
      </c>
      <c r="F27" s="42">
        <v>383178.39</v>
      </c>
      <c r="G27" s="42">
        <v>6490</v>
      </c>
      <c r="H27" s="45">
        <v>145874.04999999999</v>
      </c>
      <c r="I27" s="42">
        <v>31373.4</v>
      </c>
      <c r="J27" s="42">
        <v>10560</v>
      </c>
      <c r="K27" s="53">
        <v>19195</v>
      </c>
      <c r="L27" s="41">
        <v>7590</v>
      </c>
      <c r="M27" s="39">
        <v>0</v>
      </c>
      <c r="N27" s="39">
        <v>0</v>
      </c>
      <c r="O27" s="39">
        <v>0</v>
      </c>
      <c r="P27" s="27">
        <f t="shared" si="1"/>
        <v>727796.59</v>
      </c>
    </row>
    <row r="28" spans="1:16" x14ac:dyDescent="0.25">
      <c r="A28" s="4" t="s">
        <v>26</v>
      </c>
      <c r="B28" s="14">
        <v>1200000</v>
      </c>
      <c r="C28" s="14">
        <v>51250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42">
        <v>10620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1"/>
        <v>10620</v>
      </c>
    </row>
    <row r="29" spans="1:16" x14ac:dyDescent="0.25">
      <c r="A29" s="4" t="s">
        <v>27</v>
      </c>
      <c r="B29" s="14">
        <v>1600000</v>
      </c>
      <c r="C29" s="14">
        <v>818040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42">
        <v>176292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1"/>
        <v>327332</v>
      </c>
    </row>
    <row r="30" spans="1:16" x14ac:dyDescent="0.25">
      <c r="A30" s="4" t="s">
        <v>28</v>
      </c>
      <c r="B30" s="14">
        <v>50000</v>
      </c>
      <c r="C30" s="14">
        <v>20283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1"/>
        <v>20282.68</v>
      </c>
    </row>
    <row r="31" spans="1:16" x14ac:dyDescent="0.25">
      <c r="A31" s="4" t="s">
        <v>29</v>
      </c>
      <c r="B31" s="14">
        <v>700000</v>
      </c>
      <c r="C31" s="14">
        <v>246401</v>
      </c>
      <c r="D31" s="35">
        <v>0</v>
      </c>
      <c r="E31" s="35">
        <v>0</v>
      </c>
      <c r="F31" s="35">
        <v>0</v>
      </c>
      <c r="G31" s="35">
        <v>0</v>
      </c>
      <c r="H31" s="50">
        <v>246400.01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1"/>
        <v>246400.01</v>
      </c>
    </row>
    <row r="32" spans="1:16" x14ac:dyDescent="0.25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1"/>
        <v>0</v>
      </c>
    </row>
    <row r="33" spans="1:16" x14ac:dyDescent="0.25">
      <c r="A33" s="4" t="s">
        <v>31</v>
      </c>
      <c r="B33" s="14">
        <v>10720000</v>
      </c>
      <c r="C33" s="14">
        <v>10543000</v>
      </c>
      <c r="D33" s="35">
        <v>0</v>
      </c>
      <c r="E33" s="39">
        <v>436108</v>
      </c>
      <c r="F33" s="42">
        <v>400000</v>
      </c>
      <c r="G33" s="42">
        <v>400000</v>
      </c>
      <c r="H33" s="39">
        <v>0</v>
      </c>
      <c r="I33" s="42">
        <v>650000</v>
      </c>
      <c r="J33" s="42">
        <v>650000</v>
      </c>
      <c r="K33" s="53">
        <f>650000+1000000+269797.03</f>
        <v>1919797.03</v>
      </c>
      <c r="L33" s="41">
        <v>1950000</v>
      </c>
      <c r="M33" s="39">
        <v>0</v>
      </c>
      <c r="N33" s="39">
        <v>0</v>
      </c>
      <c r="O33" s="39">
        <v>0</v>
      </c>
      <c r="P33" s="27">
        <f t="shared" si="1"/>
        <v>6405905.0300000003</v>
      </c>
    </row>
    <row r="34" spans="1:16" x14ac:dyDescent="0.25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1"/>
        <v>0</v>
      </c>
    </row>
    <row r="35" spans="1:16" x14ac:dyDescent="0.25">
      <c r="A35" s="4" t="s">
        <v>33</v>
      </c>
      <c r="B35" s="14">
        <v>5611725</v>
      </c>
      <c r="C35" s="14">
        <v>5398362</v>
      </c>
      <c r="D35" s="35">
        <v>0</v>
      </c>
      <c r="E35" s="39">
        <v>64487</v>
      </c>
      <c r="F35" s="42">
        <v>275559.37</v>
      </c>
      <c r="G35" s="42">
        <v>1777686.02</v>
      </c>
      <c r="H35" s="45">
        <v>75937.13</v>
      </c>
      <c r="I35" s="42">
        <v>217090.5</v>
      </c>
      <c r="J35" s="42">
        <v>414781.61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1"/>
        <v>2825541.63</v>
      </c>
    </row>
    <row r="36" spans="1:16" x14ac:dyDescent="0.25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5">SUM(G37:G44)</f>
        <v>0</v>
      </c>
      <c r="H36" s="34">
        <f>SUM(H37:H44)</f>
        <v>96050</v>
      </c>
      <c r="I36" s="34">
        <f>SUM(I37:I44)</f>
        <v>0</v>
      </c>
      <c r="J36" s="34">
        <f>SUM(J37:J44)</f>
        <v>0</v>
      </c>
      <c r="K36" s="34">
        <f t="shared" ref="K36:L36" si="6">SUM(K37:K44)</f>
        <v>0</v>
      </c>
      <c r="L36" s="34">
        <f t="shared" si="6"/>
        <v>0</v>
      </c>
      <c r="M36" s="34">
        <f>SUM(M37:M44)</f>
        <v>0</v>
      </c>
      <c r="N36" s="34">
        <f t="shared" ref="N36" si="7">SUM(N37:N44)</f>
        <v>0</v>
      </c>
      <c r="O36" s="34">
        <f>SUM(O37:O44)</f>
        <v>0</v>
      </c>
      <c r="P36" s="34">
        <f t="shared" si="1"/>
        <v>248149</v>
      </c>
    </row>
    <row r="37" spans="1:16" x14ac:dyDescent="0.25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46">
        <v>96050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1"/>
        <v>248149</v>
      </c>
    </row>
    <row r="38" spans="1:16" x14ac:dyDescent="0.25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1"/>
        <v>0</v>
      </c>
    </row>
    <row r="39" spans="1:16" x14ac:dyDescent="0.25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1"/>
        <v>0</v>
      </c>
    </row>
    <row r="40" spans="1:16" x14ac:dyDescent="0.25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1"/>
        <v>0</v>
      </c>
    </row>
    <row r="41" spans="1:16" x14ac:dyDescent="0.25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1"/>
        <v>0</v>
      </c>
    </row>
    <row r="42" spans="1:16" x14ac:dyDescent="0.25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8">SUM(D42:O42)</f>
        <v>0</v>
      </c>
    </row>
    <row r="43" spans="1:16" x14ac:dyDescent="0.25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8"/>
        <v>0</v>
      </c>
    </row>
    <row r="44" spans="1:16" x14ac:dyDescent="0.25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8"/>
        <v>0</v>
      </c>
    </row>
    <row r="45" spans="1:16" x14ac:dyDescent="0.25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9">SUM(E46:E51)</f>
        <v>0</v>
      </c>
      <c r="F45" s="34">
        <f t="shared" si="9"/>
        <v>0</v>
      </c>
      <c r="G45" s="34">
        <f t="shared" si="9"/>
        <v>0</v>
      </c>
      <c r="H45" s="28">
        <v>0</v>
      </c>
      <c r="I45" s="34">
        <f t="shared" ref="I45" si="10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1">SUM(N46:N51)</f>
        <v>0</v>
      </c>
      <c r="O45" s="28">
        <v>0</v>
      </c>
      <c r="P45" s="34">
        <f t="shared" si="8"/>
        <v>0</v>
      </c>
    </row>
    <row r="46" spans="1:16" x14ac:dyDescent="0.25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8"/>
        <v>0</v>
      </c>
    </row>
    <row r="47" spans="1:16" x14ac:dyDescent="0.25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8"/>
        <v>0</v>
      </c>
    </row>
    <row r="48" spans="1:16" x14ac:dyDescent="0.25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8"/>
        <v>0</v>
      </c>
    </row>
    <row r="49" spans="1:16" x14ac:dyDescent="0.25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8"/>
        <v>0</v>
      </c>
    </row>
    <row r="50" spans="1:16" x14ac:dyDescent="0.25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8"/>
        <v>0</v>
      </c>
    </row>
    <row r="51" spans="1:16" x14ac:dyDescent="0.25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8"/>
        <v>0</v>
      </c>
    </row>
    <row r="52" spans="1:16" x14ac:dyDescent="0.25">
      <c r="A52" s="3" t="s">
        <v>50</v>
      </c>
      <c r="B52" s="11">
        <f>SUM(B53:B61)</f>
        <v>8800000</v>
      </c>
      <c r="C52" s="34">
        <f>SUM(C53:C61)</f>
        <v>4180966</v>
      </c>
      <c r="D52" s="34">
        <f>SUM(D53:D61)</f>
        <v>0</v>
      </c>
      <c r="E52" s="34">
        <f>SUM(E53:E61)</f>
        <v>208584.97</v>
      </c>
      <c r="F52" s="34">
        <f t="shared" ref="F52:G52" si="12">SUM(F53:F61)</f>
        <v>30000</v>
      </c>
      <c r="G52" s="34">
        <f t="shared" si="12"/>
        <v>0</v>
      </c>
      <c r="H52" s="34">
        <f>SUM(H53:H61)</f>
        <v>4380.6099999999997</v>
      </c>
      <c r="I52" s="34">
        <f>SUM(I53:I61)</f>
        <v>0</v>
      </c>
      <c r="J52" s="34">
        <f>SUM(J53:J61)</f>
        <v>55822.5</v>
      </c>
      <c r="K52" s="34">
        <f t="shared" ref="K52:L52" si="13">SUM(K53:K61)</f>
        <v>301608</v>
      </c>
      <c r="L52" s="34">
        <f t="shared" si="13"/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8"/>
        <v>600396.07999999996</v>
      </c>
    </row>
    <row r="53" spans="1:16" x14ac:dyDescent="0.25">
      <c r="A53" s="4" t="s">
        <v>51</v>
      </c>
      <c r="B53" s="14">
        <v>5200000</v>
      </c>
      <c r="C53" s="14">
        <v>522585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8"/>
        <v>51084.97</v>
      </c>
    </row>
    <row r="54" spans="1:16" x14ac:dyDescent="0.25">
      <c r="A54" s="4" t="s">
        <v>52</v>
      </c>
      <c r="B54" s="14">
        <v>500000</v>
      </c>
      <c r="C54" s="14">
        <v>34381</v>
      </c>
      <c r="D54" s="35">
        <v>0</v>
      </c>
      <c r="E54" s="27">
        <v>0</v>
      </c>
      <c r="F54" s="43">
        <v>30000</v>
      </c>
      <c r="G54" s="35">
        <v>0</v>
      </c>
      <c r="H54" s="50">
        <v>4380.6099999999997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8"/>
        <v>34380.61</v>
      </c>
    </row>
    <row r="55" spans="1:16" x14ac:dyDescent="0.25">
      <c r="A55" s="4" t="s">
        <v>53</v>
      </c>
      <c r="B55" s="14">
        <v>100000</v>
      </c>
      <c r="C55" s="14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8"/>
        <v>0</v>
      </c>
    </row>
    <row r="56" spans="1:16" x14ac:dyDescent="0.25">
      <c r="A56" s="4" t="s">
        <v>54</v>
      </c>
      <c r="B56" s="14">
        <v>2000000</v>
      </c>
      <c r="C56" s="14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8"/>
        <v>0</v>
      </c>
    </row>
    <row r="57" spans="1:16" x14ac:dyDescent="0.25">
      <c r="A57" s="4" t="s">
        <v>55</v>
      </c>
      <c r="B57" s="14">
        <v>800000</v>
      </c>
      <c r="C57" s="14">
        <v>641000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41">
        <v>55822.5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8"/>
        <v>213322.5</v>
      </c>
    </row>
    <row r="58" spans="1:16" x14ac:dyDescent="0.25">
      <c r="A58" s="4" t="s">
        <v>56</v>
      </c>
      <c r="B58" s="14">
        <v>200000</v>
      </c>
      <c r="C58" s="14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8"/>
        <v>0</v>
      </c>
    </row>
    <row r="59" spans="1:16" x14ac:dyDescent="0.25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8"/>
        <v>0</v>
      </c>
    </row>
    <row r="60" spans="1:16" x14ac:dyDescent="0.25">
      <c r="A60" s="4" t="s">
        <v>58</v>
      </c>
      <c r="B60" s="14">
        <v>0</v>
      </c>
      <c r="C60" s="14">
        <v>2983000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53">
        <v>301608</v>
      </c>
      <c r="L60" s="35">
        <v>0</v>
      </c>
      <c r="M60" s="35">
        <v>0</v>
      </c>
      <c r="N60" s="35">
        <v>0</v>
      </c>
      <c r="O60" s="35">
        <v>0</v>
      </c>
      <c r="P60" s="27">
        <f t="shared" si="8"/>
        <v>301608</v>
      </c>
    </row>
    <row r="61" spans="1:16" x14ac:dyDescent="0.25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8"/>
        <v>0</v>
      </c>
    </row>
    <row r="62" spans="1:16" x14ac:dyDescent="0.25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H62" si="14">SUM(E63:E66)</f>
        <v>0</v>
      </c>
      <c r="F62" s="34">
        <f t="shared" si="14"/>
        <v>0</v>
      </c>
      <c r="G62" s="34">
        <f t="shared" si="14"/>
        <v>0</v>
      </c>
      <c r="H62" s="34">
        <f t="shared" si="14"/>
        <v>0</v>
      </c>
      <c r="I62" s="34">
        <f>SUM(I63:I66)</f>
        <v>0</v>
      </c>
      <c r="J62" s="34">
        <f t="shared" ref="J62" si="15">SUM(J63:J66)</f>
        <v>0</v>
      </c>
      <c r="K62" s="34">
        <f>SUM(K63:K66)</f>
        <v>0</v>
      </c>
      <c r="L62" s="34">
        <f t="shared" ref="L62" si="16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8"/>
        <v>0</v>
      </c>
    </row>
    <row r="63" spans="1:16" x14ac:dyDescent="0.25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8"/>
        <v>0</v>
      </c>
    </row>
    <row r="64" spans="1:16" x14ac:dyDescent="0.25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8"/>
        <v>0</v>
      </c>
    </row>
    <row r="65" spans="1:16" x14ac:dyDescent="0.25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8"/>
        <v>0</v>
      </c>
    </row>
    <row r="66" spans="1:16" x14ac:dyDescent="0.25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8"/>
        <v>0</v>
      </c>
    </row>
    <row r="67" spans="1:16" x14ac:dyDescent="0.25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L67" si="17">SUM(E68:E69)</f>
        <v>0</v>
      </c>
      <c r="F67" s="34">
        <f t="shared" si="17"/>
        <v>0</v>
      </c>
      <c r="G67" s="34">
        <f t="shared" si="17"/>
        <v>0</v>
      </c>
      <c r="H67" s="34">
        <f t="shared" si="17"/>
        <v>0</v>
      </c>
      <c r="I67" s="34">
        <f t="shared" si="17"/>
        <v>0</v>
      </c>
      <c r="J67" s="34">
        <f t="shared" si="17"/>
        <v>0</v>
      </c>
      <c r="K67" s="34">
        <f t="shared" si="17"/>
        <v>0</v>
      </c>
      <c r="L67" s="34">
        <f t="shared" si="17"/>
        <v>0</v>
      </c>
      <c r="M67" s="34">
        <f t="shared" ref="M67:O67" si="18">SUM(M68:M69)</f>
        <v>0</v>
      </c>
      <c r="N67" s="34">
        <f t="shared" si="18"/>
        <v>0</v>
      </c>
      <c r="O67" s="34">
        <f t="shared" si="18"/>
        <v>0</v>
      </c>
      <c r="P67" s="34">
        <f t="shared" si="8"/>
        <v>0</v>
      </c>
    </row>
    <row r="68" spans="1:16" x14ac:dyDescent="0.25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8"/>
        <v>0</v>
      </c>
    </row>
    <row r="69" spans="1:16" x14ac:dyDescent="0.25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8"/>
        <v>0</v>
      </c>
    </row>
    <row r="70" spans="1:16" x14ac:dyDescent="0.25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L70" si="19">SUM(F71:F73)</f>
        <v>0</v>
      </c>
      <c r="G70" s="34">
        <f t="shared" si="19"/>
        <v>0</v>
      </c>
      <c r="H70" s="34">
        <f t="shared" si="19"/>
        <v>0</v>
      </c>
      <c r="I70" s="34">
        <f t="shared" si="19"/>
        <v>0</v>
      </c>
      <c r="J70" s="34">
        <f t="shared" si="19"/>
        <v>0</v>
      </c>
      <c r="K70" s="34">
        <f t="shared" si="19"/>
        <v>0</v>
      </c>
      <c r="L70" s="34">
        <f t="shared" si="19"/>
        <v>0</v>
      </c>
      <c r="M70" s="34">
        <f t="shared" ref="M70:O70" si="20">SUM(M71:M73)</f>
        <v>0</v>
      </c>
      <c r="N70" s="34">
        <f t="shared" si="20"/>
        <v>0</v>
      </c>
      <c r="O70" s="34">
        <f t="shared" si="20"/>
        <v>0</v>
      </c>
      <c r="P70" s="34">
        <f t="shared" si="8"/>
        <v>0</v>
      </c>
    </row>
    <row r="71" spans="1:16" x14ac:dyDescent="0.25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8"/>
        <v>0</v>
      </c>
    </row>
    <row r="72" spans="1:16" x14ac:dyDescent="0.25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8"/>
        <v>0</v>
      </c>
    </row>
    <row r="73" spans="1:16" x14ac:dyDescent="0.25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8"/>
        <v>0</v>
      </c>
    </row>
    <row r="74" spans="1:16" x14ac:dyDescent="0.25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L75" si="21">SUM(E76:E77)</f>
        <v>0</v>
      </c>
      <c r="F75" s="34">
        <f t="shared" si="21"/>
        <v>0</v>
      </c>
      <c r="G75" s="34">
        <f t="shared" si="21"/>
        <v>0</v>
      </c>
      <c r="H75" s="34">
        <f t="shared" si="21"/>
        <v>0</v>
      </c>
      <c r="I75" s="34">
        <f t="shared" si="21"/>
        <v>0</v>
      </c>
      <c r="J75" s="34">
        <f t="shared" si="21"/>
        <v>0</v>
      </c>
      <c r="K75" s="34">
        <f t="shared" si="21"/>
        <v>0</v>
      </c>
      <c r="L75" s="34">
        <f t="shared" si="21"/>
        <v>0</v>
      </c>
      <c r="M75" s="34">
        <f t="shared" ref="M75:O75" si="22">SUM(M76:M77)</f>
        <v>0</v>
      </c>
      <c r="N75" s="34">
        <f t="shared" si="22"/>
        <v>0</v>
      </c>
      <c r="O75" s="34">
        <f t="shared" si="22"/>
        <v>0</v>
      </c>
      <c r="P75" s="34">
        <f t="shared" ref="P75:P82" si="23">SUM(D75:O75)</f>
        <v>0</v>
      </c>
    </row>
    <row r="76" spans="1:16" x14ac:dyDescent="0.25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23"/>
        <v>0</v>
      </c>
    </row>
    <row r="77" spans="1:16" x14ac:dyDescent="0.25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23"/>
        <v>0</v>
      </c>
    </row>
    <row r="78" spans="1:16" x14ac:dyDescent="0.25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L78" si="24">SUM(E79:E80)</f>
        <v>0</v>
      </c>
      <c r="F78" s="34">
        <f t="shared" si="24"/>
        <v>0</v>
      </c>
      <c r="G78" s="34">
        <f t="shared" si="24"/>
        <v>0</v>
      </c>
      <c r="H78" s="34">
        <f t="shared" si="24"/>
        <v>0</v>
      </c>
      <c r="I78" s="34">
        <f t="shared" si="24"/>
        <v>0</v>
      </c>
      <c r="J78" s="34">
        <f t="shared" si="24"/>
        <v>0</v>
      </c>
      <c r="K78" s="34">
        <f t="shared" si="24"/>
        <v>0</v>
      </c>
      <c r="L78" s="34">
        <f t="shared" si="24"/>
        <v>0</v>
      </c>
      <c r="M78" s="34">
        <f t="shared" ref="M78:O78" si="25">SUM(M79:M80)</f>
        <v>0</v>
      </c>
      <c r="N78" s="34">
        <f t="shared" si="25"/>
        <v>0</v>
      </c>
      <c r="O78" s="34">
        <f t="shared" si="25"/>
        <v>0</v>
      </c>
      <c r="P78" s="34">
        <f t="shared" si="23"/>
        <v>0</v>
      </c>
    </row>
    <row r="79" spans="1:16" x14ac:dyDescent="0.25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23"/>
        <v>0</v>
      </c>
    </row>
    <row r="80" spans="1:16" x14ac:dyDescent="0.25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3"/>
        <v>0</v>
      </c>
    </row>
    <row r="81" spans="1:16" x14ac:dyDescent="0.25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L81" si="26">SUM(E82:E82)</f>
        <v>0</v>
      </c>
      <c r="F81" s="34">
        <f t="shared" si="26"/>
        <v>0</v>
      </c>
      <c r="G81" s="34">
        <f t="shared" si="26"/>
        <v>0</v>
      </c>
      <c r="H81" s="34">
        <f t="shared" si="26"/>
        <v>0</v>
      </c>
      <c r="I81" s="34">
        <f t="shared" si="26"/>
        <v>0</v>
      </c>
      <c r="J81" s="34">
        <f t="shared" si="26"/>
        <v>0</v>
      </c>
      <c r="K81" s="34">
        <f t="shared" si="26"/>
        <v>0</v>
      </c>
      <c r="L81" s="34">
        <f t="shared" si="26"/>
        <v>0</v>
      </c>
      <c r="M81" s="34">
        <f t="shared" ref="M81:O81" si="27">SUM(M82:M82)</f>
        <v>0</v>
      </c>
      <c r="N81" s="34">
        <f t="shared" si="27"/>
        <v>0</v>
      </c>
      <c r="O81" s="34">
        <f t="shared" si="27"/>
        <v>0</v>
      </c>
      <c r="P81" s="34">
        <f t="shared" si="23"/>
        <v>0</v>
      </c>
    </row>
    <row r="82" spans="1:16" x14ac:dyDescent="0.25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23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547991334</v>
      </c>
      <c r="D83" s="37">
        <f>D10+D16+D26+D36+D45+D52+D62+D67+D70+D75+D78+D81</f>
        <v>29520822.140000001</v>
      </c>
      <c r="E83" s="37">
        <f t="shared" ref="E83:H83" si="28">E10+E16+E26+E36+E45+E52+E62+E67+E70+E75+E78+E81</f>
        <v>32375656.119999997</v>
      </c>
      <c r="F83" s="37">
        <f t="shared" si="28"/>
        <v>32511516.66</v>
      </c>
      <c r="G83" s="37">
        <f t="shared" si="28"/>
        <v>50776525.440000005</v>
      </c>
      <c r="H83" s="37">
        <f t="shared" si="28"/>
        <v>38723695.419679999</v>
      </c>
      <c r="I83" s="37">
        <f>I10+I16+I26+I36+I45+I52+I62+I67+I70+I75+I78+I81</f>
        <v>35216564.869999997</v>
      </c>
      <c r="J83" s="37">
        <f t="shared" ref="J83:L83" si="29">J10+J16+J26+J36+J45+J52+J62+J67+J70+J75+J78+J81</f>
        <v>32918401.560000002</v>
      </c>
      <c r="K83" s="37">
        <f t="shared" si="29"/>
        <v>34679266.719999999</v>
      </c>
      <c r="L83" s="37">
        <f t="shared" si="29"/>
        <v>26963332.699999996</v>
      </c>
      <c r="M83" s="37">
        <f t="shared" ref="M83" si="30">M10+M16+M26+M36+M45+M52+M62+M67+M70+M75+M78+M81</f>
        <v>0</v>
      </c>
      <c r="N83" s="37">
        <f>N10+N16+N26+N36+N45+N52+N62+N67+N70+N75+N78+N81</f>
        <v>0</v>
      </c>
      <c r="O83" s="37">
        <f t="shared" ref="O83" si="31">O10+O16+O26+O36+O45+O52+O62+O67+O70+O75+O78+O81</f>
        <v>0</v>
      </c>
      <c r="P83" s="37">
        <f>P10+P16+P26+P36+P45+P52+P62+P67+P70+P75+P78+P81</f>
        <v>313685781.62967998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opLeftCell="A2" zoomScale="145" zoomScaleNormal="145" workbookViewId="0">
      <pane xSplit="1" ySplit="4" topLeftCell="M26" activePane="bottomRight" state="frozen"/>
      <selection pane="topRight" activeCell="B2" sqref="B2"/>
      <selection pane="bottomLeft" activeCell="A6" sqref="A6"/>
      <selection pane="bottomRight" activeCell="M84" sqref="M84"/>
    </sheetView>
  </sheetViews>
  <sheetFormatPr baseColWidth="10"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75" x14ac:dyDescent="0.25">
      <c r="A3" s="62">
        <v>2025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75" customHeight="1" x14ac:dyDescent="0.25">
      <c r="A4" s="64" t="s">
        <v>88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5.7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4">
        <f t="shared" ref="B9:H9" si="0">SUM(B10:B14)</f>
        <v>24933842.359999999</v>
      </c>
      <c r="C9" s="34">
        <f t="shared" si="0"/>
        <v>24683624.629999999</v>
      </c>
      <c r="D9" s="34">
        <f t="shared" si="0"/>
        <v>24894279.41</v>
      </c>
      <c r="E9" s="34">
        <f t="shared" si="0"/>
        <v>40937893.140000001</v>
      </c>
      <c r="F9" s="34">
        <f t="shared" si="0"/>
        <v>28435231.460000001</v>
      </c>
      <c r="G9" s="34">
        <f t="shared" si="0"/>
        <v>23704662.370000001</v>
      </c>
      <c r="H9" s="34">
        <f t="shared" si="0"/>
        <v>24280695.66</v>
      </c>
      <c r="I9" s="34">
        <f>SUM(I10:I14)</f>
        <v>22731877.479999997</v>
      </c>
      <c r="J9" s="34">
        <f>SUM(J10:J14)</f>
        <v>20426929.029999997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3" si="1">SUM(B9:M9)</f>
        <v>235029035.53999999</v>
      </c>
    </row>
    <row r="10" spans="1:14" x14ac:dyDescent="0.25">
      <c r="A10" s="4" t="s">
        <v>9</v>
      </c>
      <c r="B10" s="41">
        <v>20404433.43</v>
      </c>
      <c r="C10" s="39">
        <v>20179750</v>
      </c>
      <c r="D10" s="41">
        <v>20361750</v>
      </c>
      <c r="E10" s="42">
        <v>20029750</v>
      </c>
      <c r="F10" s="44">
        <v>20444843.68</v>
      </c>
      <c r="G10" s="51">
        <v>19382750</v>
      </c>
      <c r="H10" s="51">
        <v>20017071.330000002</v>
      </c>
      <c r="I10" s="52">
        <v>18571622.099999998</v>
      </c>
      <c r="J10" s="41">
        <v>16852297.059999999</v>
      </c>
      <c r="K10" s="39">
        <v>0</v>
      </c>
      <c r="L10" s="39">
        <v>0</v>
      </c>
      <c r="M10" s="39">
        <v>0</v>
      </c>
      <c r="N10" s="27">
        <f t="shared" si="1"/>
        <v>176244267.60000002</v>
      </c>
    </row>
    <row r="11" spans="1:14" x14ac:dyDescent="0.25">
      <c r="A11" s="4" t="s">
        <v>10</v>
      </c>
      <c r="B11" s="42">
        <v>1441000</v>
      </c>
      <c r="C11" s="35">
        <v>1441000</v>
      </c>
      <c r="D11" s="42">
        <v>1441000</v>
      </c>
      <c r="E11" s="42">
        <v>17861927.780000001</v>
      </c>
      <c r="F11" s="44">
        <v>5020586.1100000003</v>
      </c>
      <c r="G11" s="51">
        <v>1370000</v>
      </c>
      <c r="H11" s="51">
        <v>1370000</v>
      </c>
      <c r="I11" s="52">
        <v>1430000</v>
      </c>
      <c r="J11" s="41">
        <v>1239000</v>
      </c>
      <c r="K11" s="39">
        <v>0</v>
      </c>
      <c r="L11" s="39">
        <v>0</v>
      </c>
      <c r="M11" s="39">
        <v>0</v>
      </c>
      <c r="N11" s="27">
        <f t="shared" si="1"/>
        <v>32614513.890000001</v>
      </c>
    </row>
    <row r="12" spans="1:14" x14ac:dyDescent="0.25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 x14ac:dyDescent="0.25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 x14ac:dyDescent="0.25">
      <c r="A14" s="4" t="s">
        <v>13</v>
      </c>
      <c r="B14" s="41">
        <v>3088408.93</v>
      </c>
      <c r="C14" s="35">
        <v>3062874.6300000004</v>
      </c>
      <c r="D14" s="41">
        <v>3091529.41</v>
      </c>
      <c r="E14" s="42">
        <v>3046215.36</v>
      </c>
      <c r="F14" s="44">
        <v>2969801.67</v>
      </c>
      <c r="G14" s="51">
        <v>2951912.37</v>
      </c>
      <c r="H14" s="51">
        <v>2893624.3299999996</v>
      </c>
      <c r="I14" s="52">
        <v>2730255.3800000004</v>
      </c>
      <c r="J14" s="41">
        <v>2335631.9700000002</v>
      </c>
      <c r="K14" s="39">
        <v>0</v>
      </c>
      <c r="L14" s="39">
        <v>0</v>
      </c>
      <c r="M14" s="39">
        <v>0</v>
      </c>
      <c r="N14" s="27">
        <f t="shared" si="1"/>
        <v>26170254.049999997</v>
      </c>
    </row>
    <row r="15" spans="1:14" x14ac:dyDescent="0.25">
      <c r="A15" s="3" t="s">
        <v>14</v>
      </c>
      <c r="B15" s="34">
        <f t="shared" ref="B15:H15" si="2">SUM(B16:B24)</f>
        <v>4586979.78</v>
      </c>
      <c r="C15" s="34">
        <f t="shared" si="2"/>
        <v>6805966.7699999996</v>
      </c>
      <c r="D15" s="34">
        <f t="shared" si="2"/>
        <v>6258426.8100000005</v>
      </c>
      <c r="E15" s="34">
        <f t="shared" si="2"/>
        <v>7654456.2800000003</v>
      </c>
      <c r="F15" s="34">
        <f t="shared" si="2"/>
        <v>9719822.1596799996</v>
      </c>
      <c r="G15" s="34">
        <f t="shared" si="2"/>
        <v>10426526.6</v>
      </c>
      <c r="H15" s="34">
        <f t="shared" si="2"/>
        <v>7506541.790000001</v>
      </c>
      <c r="I15" s="34">
        <f>SUM(I16:I24)</f>
        <v>9706789.2100000009</v>
      </c>
      <c r="J15" s="34">
        <f>SUM(J16:J24)</f>
        <v>4578813.67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67244323.069680005</v>
      </c>
    </row>
    <row r="16" spans="1:14" x14ac:dyDescent="0.25">
      <c r="A16" s="4" t="s">
        <v>15</v>
      </c>
      <c r="B16" s="42">
        <v>3903153.02</v>
      </c>
      <c r="C16" s="39">
        <v>4161942.4499999997</v>
      </c>
      <c r="D16" s="43">
        <v>4328779.92</v>
      </c>
      <c r="E16" s="42">
        <v>4048256.39</v>
      </c>
      <c r="F16" s="45">
        <v>2247090.6996800001</v>
      </c>
      <c r="G16" s="42">
        <v>5283529.88</v>
      </c>
      <c r="H16" s="42">
        <v>3817120.86</v>
      </c>
      <c r="I16" s="53">
        <v>4107388.76</v>
      </c>
      <c r="J16" s="41">
        <v>2386487.62</v>
      </c>
      <c r="K16" s="39">
        <v>0</v>
      </c>
      <c r="L16" s="39">
        <v>0</v>
      </c>
      <c r="M16" s="39">
        <v>0</v>
      </c>
      <c r="N16" s="27">
        <f t="shared" si="1"/>
        <v>34283749.599679999</v>
      </c>
    </row>
    <row r="17" spans="1:14" x14ac:dyDescent="0.25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46">
        <v>33333.339999999997</v>
      </c>
      <c r="G17" s="41">
        <v>16666.669999999998</v>
      </c>
      <c r="H17" s="35">
        <v>0</v>
      </c>
      <c r="I17" s="35">
        <v>0</v>
      </c>
      <c r="J17" s="41">
        <v>50000.01</v>
      </c>
      <c r="K17" s="35">
        <v>0</v>
      </c>
      <c r="L17" s="35">
        <v>0</v>
      </c>
      <c r="M17" s="35">
        <v>0</v>
      </c>
      <c r="N17" s="27">
        <f t="shared" si="1"/>
        <v>150000.03</v>
      </c>
    </row>
    <row r="18" spans="1:14" x14ac:dyDescent="0.25">
      <c r="A18" s="4" t="s">
        <v>17</v>
      </c>
      <c r="B18" s="35">
        <v>0</v>
      </c>
      <c r="C18" s="35">
        <v>0</v>
      </c>
      <c r="D18" s="42">
        <v>673422</v>
      </c>
      <c r="E18" s="42">
        <v>348181.3</v>
      </c>
      <c r="F18" s="45">
        <v>493691.15</v>
      </c>
      <c r="G18" s="35">
        <v>0</v>
      </c>
      <c r="H18" s="42">
        <v>579616.30000000005</v>
      </c>
      <c r="I18" s="53">
        <v>155519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2250429.75</v>
      </c>
    </row>
    <row r="19" spans="1:14" x14ac:dyDescent="0.25">
      <c r="A19" s="4" t="s">
        <v>18</v>
      </c>
      <c r="B19" s="38">
        <v>0</v>
      </c>
      <c r="C19" s="27">
        <v>84148</v>
      </c>
      <c r="D19" s="42">
        <v>48585</v>
      </c>
      <c r="E19" s="42">
        <v>208543</v>
      </c>
      <c r="F19" s="47">
        <v>67585</v>
      </c>
      <c r="G19" s="42">
        <v>227489</v>
      </c>
      <c r="H19" s="42">
        <v>141284</v>
      </c>
      <c r="I19" s="54">
        <v>55740</v>
      </c>
      <c r="J19" s="42">
        <v>137357</v>
      </c>
      <c r="K19" s="39">
        <v>0</v>
      </c>
      <c r="L19" s="39">
        <v>0</v>
      </c>
      <c r="M19" s="39">
        <v>0</v>
      </c>
      <c r="N19" s="27">
        <f t="shared" si="1"/>
        <v>970731</v>
      </c>
    </row>
    <row r="20" spans="1:14" x14ac:dyDescent="0.25">
      <c r="A20" s="4" t="s">
        <v>19</v>
      </c>
      <c r="B20" s="42">
        <v>218211.26</v>
      </c>
      <c r="C20" s="39">
        <v>218211.26</v>
      </c>
      <c r="D20" s="43">
        <v>315281.65999999997</v>
      </c>
      <c r="E20" s="42">
        <v>739377.99</v>
      </c>
      <c r="F20" s="45">
        <v>2591023.0599999996</v>
      </c>
      <c r="G20" s="42">
        <v>3351085.8300000005</v>
      </c>
      <c r="H20" s="42">
        <v>1229595.24</v>
      </c>
      <c r="I20" s="54">
        <v>2931954.0700000003</v>
      </c>
      <c r="J20" s="41">
        <v>472929.03</v>
      </c>
      <c r="K20" s="39">
        <v>0</v>
      </c>
      <c r="L20" s="39">
        <v>0</v>
      </c>
      <c r="M20" s="39">
        <v>0</v>
      </c>
      <c r="N20" s="27">
        <f t="shared" si="1"/>
        <v>12067669.4</v>
      </c>
    </row>
    <row r="21" spans="1:14" x14ac:dyDescent="0.25">
      <c r="A21" s="4" t="s">
        <v>20</v>
      </c>
      <c r="B21" s="42">
        <v>267615.5</v>
      </c>
      <c r="C21" s="35">
        <v>267615.5</v>
      </c>
      <c r="D21" s="42">
        <v>285015.5</v>
      </c>
      <c r="E21" s="42">
        <v>281371.21999999997</v>
      </c>
      <c r="F21" s="48">
        <v>3028223.09</v>
      </c>
      <c r="G21" s="42">
        <v>325437.28000000003</v>
      </c>
      <c r="H21" s="42">
        <v>334908.68</v>
      </c>
      <c r="I21" s="53">
        <v>329799.7</v>
      </c>
      <c r="J21" s="41">
        <v>256358.99</v>
      </c>
      <c r="K21" s="35">
        <v>0</v>
      </c>
      <c r="L21" s="35">
        <v>0</v>
      </c>
      <c r="M21" s="35">
        <v>0</v>
      </c>
      <c r="N21" s="27">
        <f t="shared" si="1"/>
        <v>5376345.46</v>
      </c>
    </row>
    <row r="22" spans="1:14" x14ac:dyDescent="0.25">
      <c r="A22" s="4" t="s">
        <v>21</v>
      </c>
      <c r="B22" s="38">
        <v>0</v>
      </c>
      <c r="C22" s="35">
        <v>1838049.56</v>
      </c>
      <c r="D22" s="42">
        <v>240278.23</v>
      </c>
      <c r="E22" s="42">
        <v>1352648.31</v>
      </c>
      <c r="F22" s="49">
        <v>454653.3</v>
      </c>
      <c r="G22" s="42">
        <v>4130</v>
      </c>
      <c r="H22" s="42">
        <v>774324.1100000001</v>
      </c>
      <c r="I22" s="54">
        <v>1161705</v>
      </c>
      <c r="J22" s="41">
        <v>1261521.02</v>
      </c>
      <c r="K22" s="39">
        <v>0</v>
      </c>
      <c r="L22" s="39">
        <v>0</v>
      </c>
      <c r="M22" s="39">
        <v>0</v>
      </c>
      <c r="N22" s="27">
        <f t="shared" si="1"/>
        <v>7087309.5299999993</v>
      </c>
    </row>
    <row r="23" spans="1:14" x14ac:dyDescent="0.25">
      <c r="A23" s="4" t="s">
        <v>22</v>
      </c>
      <c r="B23" s="41">
        <v>198000</v>
      </c>
      <c r="C23" s="39">
        <v>230100</v>
      </c>
      <c r="D23" s="42">
        <v>3835</v>
      </c>
      <c r="E23" s="42">
        <v>64640.02</v>
      </c>
      <c r="F23" s="50">
        <v>330892</v>
      </c>
      <c r="G23" s="42">
        <v>675583.1</v>
      </c>
      <c r="H23" s="42">
        <v>147795.32</v>
      </c>
      <c r="I23" s="54">
        <f>414840.8+52824.16+73787.91</f>
        <v>541452.87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2192298.31</v>
      </c>
    </row>
    <row r="24" spans="1:14" x14ac:dyDescent="0.25">
      <c r="A24" s="4" t="s">
        <v>23</v>
      </c>
      <c r="B24" s="38">
        <v>0</v>
      </c>
      <c r="C24" s="39">
        <v>5900</v>
      </c>
      <c r="D24" s="42">
        <v>313229.49</v>
      </c>
      <c r="E24" s="42">
        <v>611438.05000000005</v>
      </c>
      <c r="F24" s="45">
        <v>473330.52</v>
      </c>
      <c r="G24" s="42">
        <v>542604.84000000008</v>
      </c>
      <c r="H24" s="42">
        <v>481897.28</v>
      </c>
      <c r="I24" s="53">
        <v>423229.81</v>
      </c>
      <c r="J24" s="41">
        <v>14160</v>
      </c>
      <c r="K24" s="39">
        <v>0</v>
      </c>
      <c r="L24" s="39">
        <v>0</v>
      </c>
      <c r="M24" s="39">
        <v>0</v>
      </c>
      <c r="N24" s="27">
        <f t="shared" si="1"/>
        <v>2865789.99</v>
      </c>
    </row>
    <row r="25" spans="1:14" x14ac:dyDescent="0.25">
      <c r="A25" s="3" t="s">
        <v>24</v>
      </c>
      <c r="B25" s="34">
        <f t="shared" ref="B25" si="3">SUM(B26:B34)</f>
        <v>0</v>
      </c>
      <c r="C25" s="34">
        <f t="shared" ref="C25:H25" si="4">SUM(C26:C34)</f>
        <v>624130.75</v>
      </c>
      <c r="D25" s="34">
        <f t="shared" si="4"/>
        <v>1230060.44</v>
      </c>
      <c r="E25" s="34">
        <f t="shared" si="4"/>
        <v>2184176.02</v>
      </c>
      <c r="F25" s="34">
        <f t="shared" si="4"/>
        <v>468211.19</v>
      </c>
      <c r="G25" s="34">
        <f t="shared" si="4"/>
        <v>1085375.8999999999</v>
      </c>
      <c r="H25" s="34">
        <f t="shared" si="4"/>
        <v>1075341.6099999999</v>
      </c>
      <c r="I25" s="34">
        <f>SUM(I26:I34)</f>
        <v>1938992.03</v>
      </c>
      <c r="J25" s="34">
        <f>SUM(J26:J34)</f>
        <v>1957590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10563877.939999999</v>
      </c>
    </row>
    <row r="26" spans="1:14" x14ac:dyDescent="0.25">
      <c r="A26" s="4" t="s">
        <v>25</v>
      </c>
      <c r="B26" s="35">
        <v>0</v>
      </c>
      <c r="C26" s="35">
        <v>123535.75</v>
      </c>
      <c r="D26" s="42">
        <v>383178.39</v>
      </c>
      <c r="E26" s="42">
        <v>6490</v>
      </c>
      <c r="F26" s="45">
        <v>145874.04999999999</v>
      </c>
      <c r="G26" s="42">
        <v>31373.4</v>
      </c>
      <c r="H26" s="42">
        <v>10560</v>
      </c>
      <c r="I26" s="53">
        <v>19195</v>
      </c>
      <c r="J26" s="41">
        <v>7590</v>
      </c>
      <c r="K26" s="39">
        <v>0</v>
      </c>
      <c r="L26" s="39">
        <v>0</v>
      </c>
      <c r="M26" s="39">
        <v>0</v>
      </c>
      <c r="N26" s="27">
        <f t="shared" si="1"/>
        <v>727796.59</v>
      </c>
    </row>
    <row r="27" spans="1:14" x14ac:dyDescent="0.25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42">
        <v>10620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10620</v>
      </c>
    </row>
    <row r="28" spans="1:14" x14ac:dyDescent="0.25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42">
        <v>176292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327332</v>
      </c>
    </row>
    <row r="29" spans="1:14" x14ac:dyDescent="0.25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 x14ac:dyDescent="0.25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50">
        <v>246400.01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246400.01</v>
      </c>
    </row>
    <row r="31" spans="1:14" x14ac:dyDescent="0.25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 x14ac:dyDescent="0.25">
      <c r="A32" s="4" t="s">
        <v>31</v>
      </c>
      <c r="B32" s="35">
        <v>0</v>
      </c>
      <c r="C32" s="39">
        <v>436108</v>
      </c>
      <c r="D32" s="42">
        <v>400000</v>
      </c>
      <c r="E32" s="42">
        <v>400000</v>
      </c>
      <c r="F32" s="39">
        <v>0</v>
      </c>
      <c r="G32" s="42">
        <v>650000</v>
      </c>
      <c r="H32" s="42">
        <v>650000</v>
      </c>
      <c r="I32" s="53">
        <f>650000+1000000+269797.03</f>
        <v>1919797.03</v>
      </c>
      <c r="J32" s="41">
        <v>1950000</v>
      </c>
      <c r="K32" s="39">
        <v>0</v>
      </c>
      <c r="L32" s="39">
        <v>0</v>
      </c>
      <c r="M32" s="39">
        <v>0</v>
      </c>
      <c r="N32" s="27">
        <f t="shared" si="1"/>
        <v>6405905.0300000003</v>
      </c>
    </row>
    <row r="33" spans="1:14" x14ac:dyDescent="0.25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 x14ac:dyDescent="0.25">
      <c r="A34" s="4" t="s">
        <v>33</v>
      </c>
      <c r="B34" s="35">
        <v>0</v>
      </c>
      <c r="C34" s="39">
        <v>64487</v>
      </c>
      <c r="D34" s="42">
        <v>275559.37</v>
      </c>
      <c r="E34" s="42">
        <v>1777686.02</v>
      </c>
      <c r="F34" s="45">
        <v>75937.13</v>
      </c>
      <c r="G34" s="42">
        <v>217090.5</v>
      </c>
      <c r="H34" s="42">
        <v>414781.61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2825541.63</v>
      </c>
    </row>
    <row r="35" spans="1:14" x14ac:dyDescent="0.25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96050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248149</v>
      </c>
    </row>
    <row r="36" spans="1:14" x14ac:dyDescent="0.25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46">
        <v>96050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248149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si="1"/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1"/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1"/>
        <v>0</v>
      </c>
    </row>
    <row r="44" spans="1:14" x14ac:dyDescent="0.25">
      <c r="A44" s="3" t="s">
        <v>43</v>
      </c>
      <c r="B44" s="34">
        <f>SUM(B45:B50)</f>
        <v>0</v>
      </c>
      <c r="C44" s="34">
        <f t="shared" ref="C44" si="7">SUM(C45:C50)</f>
        <v>0</v>
      </c>
      <c r="D44" s="34">
        <f t="shared" ref="D44" si="8">SUM(D45:D50)</f>
        <v>0</v>
      </c>
      <c r="E44" s="34">
        <f t="shared" ref="E44" si="9">SUM(E45:E50)</f>
        <v>0</v>
      </c>
      <c r="F44" s="28">
        <v>0</v>
      </c>
      <c r="G44" s="34">
        <f t="shared" ref="G44" si="10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1">SUM(L45:L50)</f>
        <v>0</v>
      </c>
      <c r="M44" s="28">
        <v>0</v>
      </c>
      <c r="N44" s="34">
        <f t="shared" ref="N44:N72" si="12">SUM(B44:M44)</f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12"/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12"/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12"/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12"/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12"/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12"/>
        <v>0</v>
      </c>
    </row>
    <row r="51" spans="1:14" ht="16.5" customHeight="1" x14ac:dyDescent="0.25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4380.6099999999997</v>
      </c>
      <c r="G51" s="34">
        <f>SUM(G52:G60)</f>
        <v>0</v>
      </c>
      <c r="H51" s="34">
        <f>SUM(H52:H60)</f>
        <v>55822.5</v>
      </c>
      <c r="I51" s="34">
        <f t="shared" si="14"/>
        <v>301608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12"/>
        <v>600396.07999999996</v>
      </c>
    </row>
    <row r="52" spans="1:14" x14ac:dyDescent="0.25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12"/>
        <v>51084.97</v>
      </c>
    </row>
    <row r="53" spans="1:14" x14ac:dyDescent="0.25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50">
        <v>4380.6099999999997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12"/>
        <v>34380.61</v>
      </c>
    </row>
    <row r="54" spans="1:14" x14ac:dyDescent="0.25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12"/>
        <v>0</v>
      </c>
    </row>
    <row r="55" spans="1:14" x14ac:dyDescent="0.25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12"/>
        <v>0</v>
      </c>
    </row>
    <row r="56" spans="1:14" x14ac:dyDescent="0.25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41">
        <v>55822.5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12"/>
        <v>213322.5</v>
      </c>
    </row>
    <row r="57" spans="1:14" x14ac:dyDescent="0.25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12"/>
        <v>0</v>
      </c>
    </row>
    <row r="58" spans="1:14" x14ac:dyDescent="0.25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12"/>
        <v>0</v>
      </c>
    </row>
    <row r="59" spans="1:14" x14ac:dyDescent="0.25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53">
        <v>301608</v>
      </c>
      <c r="J59" s="35">
        <v>0</v>
      </c>
      <c r="K59" s="35">
        <v>0</v>
      </c>
      <c r="L59" s="35">
        <v>0</v>
      </c>
      <c r="M59" s="35">
        <v>0</v>
      </c>
      <c r="N59" s="27">
        <f t="shared" si="12"/>
        <v>301608</v>
      </c>
    </row>
    <row r="60" spans="1:14" x14ac:dyDescent="0.25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12"/>
        <v>0</v>
      </c>
    </row>
    <row r="61" spans="1:14" x14ac:dyDescent="0.25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12"/>
        <v>0</v>
      </c>
    </row>
    <row r="62" spans="1:14" x14ac:dyDescent="0.25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12"/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12"/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12"/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12"/>
        <v>0</v>
      </c>
    </row>
    <row r="66" spans="1:14" x14ac:dyDescent="0.25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12"/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12"/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12"/>
        <v>0</v>
      </c>
    </row>
    <row r="69" spans="1:14" x14ac:dyDescent="0.25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12"/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12"/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12"/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12"/>
        <v>0</v>
      </c>
    </row>
    <row r="73" spans="1:14" x14ac:dyDescent="0.25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 x14ac:dyDescent="0.25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 x14ac:dyDescent="0.25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 x14ac:dyDescent="0.25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38723695.419679999</v>
      </c>
      <c r="G82" s="37">
        <f>G9+G15+G25+G35+G44+G51+G61+G66+G69+G74+G77+G80</f>
        <v>35216564.869999997</v>
      </c>
      <c r="H82" s="37">
        <f t="shared" ref="H82" si="53">H9+H15+H25+H35+H44+H51+H61+H66+H69+H74+H77+H80</f>
        <v>32918401.560000002</v>
      </c>
      <c r="I82" s="37">
        <f t="shared" si="52"/>
        <v>34679266.719999999</v>
      </c>
      <c r="J82" s="37">
        <f t="shared" si="52"/>
        <v>26963332.699999996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313685781.62967998</v>
      </c>
    </row>
    <row r="83" spans="1:14" x14ac:dyDescent="0.25">
      <c r="N83" s="26"/>
    </row>
    <row r="84" spans="1:14" ht="15.75" x14ac:dyDescent="0.25">
      <c r="A84" s="24"/>
      <c r="D84" s="27"/>
      <c r="H84" s="32"/>
      <c r="M84" s="26"/>
      <c r="N84" s="33">
        <v>313685781.63</v>
      </c>
    </row>
    <row r="85" spans="1:14" x14ac:dyDescent="0.25">
      <c r="A85" s="15" t="s">
        <v>85</v>
      </c>
      <c r="D85" s="27"/>
      <c r="H85" s="40"/>
      <c r="I85" s="32"/>
      <c r="M85" s="26"/>
      <c r="N85" s="33"/>
    </row>
    <row r="86" spans="1:14" x14ac:dyDescent="0.25">
      <c r="A86" s="15" t="s">
        <v>86</v>
      </c>
      <c r="H86" s="32"/>
      <c r="M86" s="27"/>
      <c r="N86" s="27"/>
    </row>
    <row r="87" spans="1:14" x14ac:dyDescent="0.25">
      <c r="A87" s="15" t="s">
        <v>87</v>
      </c>
      <c r="I87" s="27"/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36" right="0.15748031496062992" top="0.39370078740157483" bottom="0.55118110236220474" header="0.15748031496062992" footer="0.27559055118110237"/>
  <pageSetup paperSize="5" scale="56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Jenny Cabelo Martinez</cp:lastModifiedBy>
  <cp:revision/>
  <cp:lastPrinted>2025-10-03T15:39:56Z</cp:lastPrinted>
  <dcterms:created xsi:type="dcterms:W3CDTF">2021-07-29T18:58:50Z</dcterms:created>
  <dcterms:modified xsi:type="dcterms:W3CDTF">2025-10-03T15:39:59Z</dcterms:modified>
  <cp:category/>
  <cp:contentStatus/>
</cp:coreProperties>
</file>